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rava IT\Desktop\"/>
    </mc:Choice>
  </mc:AlternateContent>
  <xr:revisionPtr revIDLastSave="0" documentId="8_{243880C4-0205-4DEF-9092-A34AC8889217}" xr6:coauthVersionLast="45" xr6:coauthVersionMax="45" xr10:uidLastSave="{00000000-0000-0000-0000-000000000000}"/>
  <bookViews>
    <workbookView xWindow="-60" yWindow="-60" windowWidth="28920" windowHeight="15660" tabRatio="599" xr2:uid="{00000000-000D-0000-FFFF-FFFF00000000}"/>
  </bookViews>
  <sheets>
    <sheet name="31.12.2023" sheetId="2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9" i="242" l="1"/>
  <c r="B79" i="242"/>
  <c r="C25" i="242" l="1"/>
  <c r="C24" i="242"/>
  <c r="C121" i="242" s="1"/>
  <c r="C86" i="242"/>
  <c r="C80" i="242"/>
  <c r="C92" i="242" s="1"/>
  <c r="C79" i="242"/>
  <c r="C109" i="242" l="1"/>
  <c r="E109" i="242" s="1"/>
  <c r="C110" i="242"/>
  <c r="B110" i="242"/>
  <c r="E110" i="242" s="1"/>
  <c r="C105" i="242"/>
  <c r="B105" i="242"/>
  <c r="D104" i="242"/>
  <c r="E103" i="242"/>
  <c r="D103" i="242"/>
  <c r="D105" i="242" l="1"/>
  <c r="C111" i="242"/>
  <c r="B111" i="242"/>
  <c r="C99" i="242" l="1"/>
  <c r="B99" i="242"/>
  <c r="E98" i="242"/>
  <c r="D98" i="242"/>
  <c r="D110" i="242" s="1"/>
  <c r="E97" i="242"/>
  <c r="D97" i="242"/>
  <c r="D109" i="242" s="1"/>
  <c r="B86" i="242"/>
  <c r="C85" i="242"/>
  <c r="B85" i="242"/>
  <c r="D80" i="242"/>
  <c r="B80" i="242"/>
  <c r="B92" i="242" s="1"/>
  <c r="D79" i="242"/>
  <c r="D81" i="242" s="1"/>
  <c r="B81" i="242"/>
  <c r="C75" i="242"/>
  <c r="D75" i="242" s="1"/>
  <c r="B75" i="242"/>
  <c r="D74" i="242"/>
  <c r="D73" i="242"/>
  <c r="C69" i="242"/>
  <c r="D69" i="242" s="1"/>
  <c r="B69" i="242"/>
  <c r="E68" i="242"/>
  <c r="E62" i="242" s="1"/>
  <c r="D68" i="242"/>
  <c r="E67" i="242"/>
  <c r="E61" i="242" s="1"/>
  <c r="D67" i="242"/>
  <c r="C62" i="242"/>
  <c r="C134" i="242" s="1"/>
  <c r="B62" i="242"/>
  <c r="B134" i="242" s="1"/>
  <c r="C61" i="242"/>
  <c r="C133" i="242" s="1"/>
  <c r="B61" i="242"/>
  <c r="B133" i="242" s="1"/>
  <c r="C57" i="242"/>
  <c r="B57" i="242"/>
  <c r="D56" i="242"/>
  <c r="D55" i="242"/>
  <c r="C51" i="242"/>
  <c r="B51" i="242"/>
  <c r="E50" i="242"/>
  <c r="D50" i="242"/>
  <c r="E49" i="242"/>
  <c r="E43" i="242" s="1"/>
  <c r="D49" i="242"/>
  <c r="D51" i="242" s="1"/>
  <c r="E44" i="242"/>
  <c r="C44" i="242"/>
  <c r="B44" i="242"/>
  <c r="B128" i="242" s="1"/>
  <c r="C43" i="242"/>
  <c r="B43" i="242"/>
  <c r="B127" i="242" s="1"/>
  <c r="C38" i="242"/>
  <c r="B38" i="242"/>
  <c r="D37" i="242"/>
  <c r="D36" i="242"/>
  <c r="C32" i="242"/>
  <c r="B32" i="242"/>
  <c r="E31" i="242"/>
  <c r="E25" i="242" s="1"/>
  <c r="D31" i="242"/>
  <c r="E30" i="242"/>
  <c r="E24" i="242" s="1"/>
  <c r="D30" i="242"/>
  <c r="C122" i="242"/>
  <c r="B25" i="242"/>
  <c r="B122" i="242" s="1"/>
  <c r="B24" i="242"/>
  <c r="B121" i="242" s="1"/>
  <c r="C19" i="242"/>
  <c r="B19" i="242"/>
  <c r="E18" i="242"/>
  <c r="D18" i="242"/>
  <c r="E17" i="242"/>
  <c r="D17" i="242"/>
  <c r="D19" i="242" s="1"/>
  <c r="C13" i="242"/>
  <c r="B13" i="242"/>
  <c r="E12" i="242"/>
  <c r="D12" i="242"/>
  <c r="E11" i="242"/>
  <c r="D11" i="242"/>
  <c r="C6" i="242"/>
  <c r="B6" i="242"/>
  <c r="B116" i="242" s="1"/>
  <c r="C5" i="242"/>
  <c r="B5" i="242"/>
  <c r="B115" i="242" s="1"/>
  <c r="C87" i="242" l="1"/>
  <c r="C91" i="242"/>
  <c r="C116" i="242"/>
  <c r="D5" i="242"/>
  <c r="D115" i="242" s="1"/>
  <c r="C115" i="242"/>
  <c r="D32" i="242"/>
  <c r="D13" i="242"/>
  <c r="B141" i="242"/>
  <c r="D25" i="242"/>
  <c r="D122" i="242" s="1"/>
  <c r="D62" i="242"/>
  <c r="D134" i="242" s="1"/>
  <c r="E86" i="242"/>
  <c r="D99" i="242"/>
  <c r="D111" i="242"/>
  <c r="E6" i="242"/>
  <c r="D86" i="242"/>
  <c r="D92" i="242" s="1"/>
  <c r="E80" i="242"/>
  <c r="D24" i="242"/>
  <c r="D38" i="242"/>
  <c r="B129" i="242"/>
  <c r="D57" i="242"/>
  <c r="B135" i="242"/>
  <c r="D61" i="242"/>
  <c r="D133" i="242" s="1"/>
  <c r="D135" i="242" s="1"/>
  <c r="E134" i="242"/>
  <c r="D85" i="242"/>
  <c r="D91" i="242" s="1"/>
  <c r="B91" i="242"/>
  <c r="B93" i="242" s="1"/>
  <c r="E92" i="242"/>
  <c r="C123" i="242"/>
  <c r="E121" i="242"/>
  <c r="D44" i="242"/>
  <c r="D128" i="242" s="1"/>
  <c r="C128" i="242"/>
  <c r="E128" i="242" s="1"/>
  <c r="C45" i="242"/>
  <c r="B63" i="242"/>
  <c r="B87" i="242"/>
  <c r="B140" i="242"/>
  <c r="B117" i="242"/>
  <c r="E5" i="242"/>
  <c r="D6" i="242"/>
  <c r="D116" i="242" s="1"/>
  <c r="C7" i="242"/>
  <c r="B123" i="242"/>
  <c r="E122" i="242"/>
  <c r="B26" i="242"/>
  <c r="D43" i="242"/>
  <c r="C127" i="242"/>
  <c r="C135" i="242"/>
  <c r="E133" i="242"/>
  <c r="E79" i="242"/>
  <c r="C81" i="242"/>
  <c r="B7" i="242"/>
  <c r="C26" i="242"/>
  <c r="B45" i="242"/>
  <c r="C63" i="242"/>
  <c r="E85" i="242"/>
  <c r="B142" i="242" l="1"/>
  <c r="D63" i="242"/>
  <c r="D121" i="242"/>
  <c r="D123" i="242" s="1"/>
  <c r="D87" i="242"/>
  <c r="D93" i="242"/>
  <c r="D141" i="242"/>
  <c r="D26" i="242"/>
  <c r="C129" i="242"/>
  <c r="E127" i="242"/>
  <c r="C140" i="242"/>
  <c r="C117" i="242"/>
  <c r="E115" i="242"/>
  <c r="D117" i="242"/>
  <c r="D127" i="242"/>
  <c r="D129" i="242" s="1"/>
  <c r="D45" i="242"/>
  <c r="C141" i="242"/>
  <c r="E141" i="242" s="1"/>
  <c r="E116" i="242"/>
  <c r="E91" i="242"/>
  <c r="C93" i="242"/>
  <c r="D7" i="242"/>
  <c r="D140" i="242" l="1"/>
  <c r="D142" i="242" s="1"/>
  <c r="C142" i="242"/>
  <c r="E140" i="242"/>
</calcChain>
</file>

<file path=xl/sharedStrings.xml><?xml version="1.0" encoding="utf-8"?>
<sst xmlns="http://schemas.openxmlformats.org/spreadsheetml/2006/main" count="298" uniqueCount="38">
  <si>
    <t>rozpočet</t>
  </si>
  <si>
    <t xml:space="preserve"> </t>
  </si>
  <si>
    <t xml:space="preserve">REKAPITULÁCIA - </t>
  </si>
  <si>
    <t>mesto</t>
  </si>
  <si>
    <t>Príjmy:</t>
  </si>
  <si>
    <t>Výdavky:</t>
  </si>
  <si>
    <t>Rozpočet</t>
  </si>
  <si>
    <t xml:space="preserve">Bežný rozpočet  - </t>
  </si>
  <si>
    <t>Bežné príjmy:</t>
  </si>
  <si>
    <t>Bežné výdavky:</t>
  </si>
  <si>
    <t xml:space="preserve">Kapitálový rozpočet  - </t>
  </si>
  <si>
    <t>Kapitálové príjmy:</t>
  </si>
  <si>
    <t>Kapitálové výdavky:</t>
  </si>
  <si>
    <t>REKAPITULÁCIA -</t>
  </si>
  <si>
    <t>obecné školské zariadenia</t>
  </si>
  <si>
    <t>neštátne ZUŠ a školské zariadenia</t>
  </si>
  <si>
    <t xml:space="preserve">Bežný rozpočet - </t>
  </si>
  <si>
    <t xml:space="preserve">Kapitálový rozpočet - </t>
  </si>
  <si>
    <t>Zariadenie pre seniorov</t>
  </si>
  <si>
    <t>REKAPITULÁCIA - spolu P-V</t>
  </si>
  <si>
    <t xml:space="preserve">Finančné operácie  - </t>
  </si>
  <si>
    <t>Finančné aktíva:</t>
  </si>
  <si>
    <t>Finančné pasíva:</t>
  </si>
  <si>
    <t>spolu mesto</t>
  </si>
  <si>
    <t xml:space="preserve">REKAPITULÁCIA - spolu </t>
  </si>
  <si>
    <t>REKAPITULÁCIA - spolu</t>
  </si>
  <si>
    <t>Vyrovnaný rozpočet</t>
  </si>
  <si>
    <t xml:space="preserve">schválený </t>
  </si>
  <si>
    <t>plnenie</t>
  </si>
  <si>
    <t>rozpočtu v €</t>
  </si>
  <si>
    <t>rozpočtu v tis. €</t>
  </si>
  <si>
    <t>rozpočtu v %</t>
  </si>
  <si>
    <t xml:space="preserve">zmena </t>
  </si>
  <si>
    <t>rozpočtu</t>
  </si>
  <si>
    <t>schválený</t>
  </si>
  <si>
    <t>Plnenie rozpočtu k 31.12.2023</t>
  </si>
  <si>
    <t>REKAPITULÁCIA - spolu FO</t>
  </si>
  <si>
    <t>ZpS  a ZSS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</si>
</sst>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b/>
      <i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  <font>
      <sz val="10"/>
      <color indexed="1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3" fillId="2" borderId="0" xfId="0" applyFont="1" applyFill="1"/>
    <xf numFmtId="0" fontId="2" fillId="0" borderId="7" xfId="0" applyFont="1" applyBorder="1"/>
    <xf numFmtId="4" fontId="2" fillId="0" borderId="8" xfId="0" applyNumberFormat="1" applyFont="1" applyFill="1" applyBorder="1"/>
    <xf numFmtId="0" fontId="2" fillId="0" borderId="1" xfId="0" applyFont="1" applyBorder="1" applyAlignment="1">
      <alignment horizontal="left"/>
    </xf>
    <xf numFmtId="4" fontId="2" fillId="0" borderId="9" xfId="0" applyNumberFormat="1" applyFont="1" applyFill="1" applyBorder="1"/>
    <xf numFmtId="0" fontId="2" fillId="0" borderId="2" xfId="0" applyFont="1" applyBorder="1"/>
    <xf numFmtId="4" fontId="2" fillId="0" borderId="3" xfId="0" applyNumberFormat="1" applyFont="1" applyFill="1" applyBorder="1"/>
    <xf numFmtId="0" fontId="2" fillId="0" borderId="0" xfId="0" applyFont="1" applyFill="1"/>
    <xf numFmtId="4" fontId="2" fillId="0" borderId="0" xfId="0" applyNumberFormat="1" applyFont="1" applyFill="1"/>
    <xf numFmtId="0" fontId="2" fillId="0" borderId="8" xfId="0" applyFont="1" applyBorder="1"/>
    <xf numFmtId="0" fontId="2" fillId="0" borderId="1" xfId="0" applyFont="1" applyBorder="1"/>
    <xf numFmtId="4" fontId="2" fillId="0" borderId="1" xfId="0" applyNumberFormat="1" applyFont="1" applyFill="1" applyBorder="1"/>
    <xf numFmtId="0" fontId="2" fillId="0" borderId="10" xfId="0" applyFont="1" applyBorder="1"/>
    <xf numFmtId="4" fontId="2" fillId="0" borderId="10" xfId="0" applyNumberFormat="1" applyFont="1" applyFill="1" applyBorder="1"/>
    <xf numFmtId="0" fontId="2" fillId="0" borderId="8" xfId="0" applyFont="1" applyFill="1" applyBorder="1"/>
    <xf numFmtId="0" fontId="2" fillId="0" borderId="1" xfId="0" applyFont="1" applyFill="1" applyBorder="1"/>
    <xf numFmtId="0" fontId="2" fillId="0" borderId="0" xfId="0" applyFont="1" applyBorder="1"/>
    <xf numFmtId="4" fontId="2" fillId="0" borderId="0" xfId="0" applyNumberFormat="1" applyFont="1" applyFill="1" applyBorder="1"/>
    <xf numFmtId="0" fontId="3" fillId="0" borderId="0" xfId="0" applyFont="1"/>
    <xf numFmtId="0" fontId="3" fillId="0" borderId="0" xfId="0" applyFont="1" applyFill="1"/>
    <xf numFmtId="0" fontId="3" fillId="4" borderId="0" xfId="0" applyFont="1" applyFill="1"/>
    <xf numFmtId="4" fontId="2" fillId="0" borderId="6" xfId="0" applyNumberFormat="1" applyFont="1" applyFill="1" applyBorder="1"/>
    <xf numFmtId="0" fontId="2" fillId="0" borderId="2" xfId="0" applyFont="1" applyFill="1" applyBorder="1"/>
    <xf numFmtId="0" fontId="2" fillId="0" borderId="10" xfId="0" applyFont="1" applyFill="1" applyBorder="1"/>
    <xf numFmtId="0" fontId="3" fillId="3" borderId="0" xfId="0" applyFont="1" applyFill="1"/>
    <xf numFmtId="0" fontId="2" fillId="0" borderId="7" xfId="0" applyFont="1" applyFill="1" applyBorder="1"/>
    <xf numFmtId="4" fontId="2" fillId="0" borderId="4" xfId="0" applyNumberFormat="1" applyFont="1" applyFill="1" applyBorder="1"/>
    <xf numFmtId="0" fontId="2" fillId="0" borderId="0" xfId="0" applyFont="1" applyFill="1" applyBorder="1"/>
    <xf numFmtId="0" fontId="3" fillId="5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3" xfId="0" applyFont="1" applyBorder="1"/>
    <xf numFmtId="0" fontId="1" fillId="2" borderId="0" xfId="0" applyFont="1" applyFill="1"/>
    <xf numFmtId="0" fontId="1" fillId="4" borderId="0" xfId="0" applyFont="1" applyFill="1"/>
    <xf numFmtId="0" fontId="2" fillId="0" borderId="3" xfId="0" applyFont="1" applyFill="1" applyBorder="1"/>
    <xf numFmtId="0" fontId="1" fillId="3" borderId="0" xfId="0" applyFont="1" applyFill="1"/>
    <xf numFmtId="0" fontId="1" fillId="5" borderId="0" xfId="0" applyFont="1" applyFill="1"/>
    <xf numFmtId="0" fontId="1" fillId="0" borderId="0" xfId="0" applyFont="1"/>
    <xf numFmtId="0" fontId="5" fillId="0" borderId="0" xfId="0" applyFont="1"/>
    <xf numFmtId="3" fontId="2" fillId="0" borderId="0" xfId="0" applyNumberFormat="1" applyFont="1" applyFill="1" applyAlignment="1">
      <alignment horizontal="center"/>
    </xf>
    <xf numFmtId="10" fontId="2" fillId="0" borderId="0" xfId="0" applyNumberFormat="1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10" fontId="4" fillId="0" borderId="5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10" fontId="4" fillId="0" borderId="6" xfId="0" applyNumberFormat="1" applyFont="1" applyFill="1" applyBorder="1" applyAlignment="1">
      <alignment horizontal="center"/>
    </xf>
    <xf numFmtId="3" fontId="2" fillId="0" borderId="8" xfId="0" applyNumberFormat="1" applyFont="1" applyFill="1" applyBorder="1"/>
    <xf numFmtId="10" fontId="2" fillId="0" borderId="8" xfId="0" applyNumberFormat="1" applyFont="1" applyFill="1" applyBorder="1"/>
    <xf numFmtId="3" fontId="2" fillId="0" borderId="6" xfId="0" applyNumberFormat="1" applyFont="1" applyFill="1" applyBorder="1"/>
    <xf numFmtId="10" fontId="2" fillId="0" borderId="4" xfId="0" applyNumberFormat="1" applyFont="1" applyFill="1" applyBorder="1"/>
    <xf numFmtId="3" fontId="2" fillId="0" borderId="3" xfId="0" applyNumberFormat="1" applyFont="1" applyFill="1" applyBorder="1"/>
    <xf numFmtId="10" fontId="2" fillId="0" borderId="3" xfId="0" applyNumberFormat="1" applyFont="1" applyFill="1" applyBorder="1"/>
    <xf numFmtId="3" fontId="2" fillId="0" borderId="0" xfId="0" applyNumberFormat="1" applyFont="1" applyFill="1"/>
    <xf numFmtId="10" fontId="2" fillId="0" borderId="0" xfId="0" applyNumberFormat="1" applyFont="1" applyFill="1"/>
    <xf numFmtId="3" fontId="2" fillId="0" borderId="10" xfId="0" applyNumberFormat="1" applyFont="1" applyFill="1" applyBorder="1"/>
    <xf numFmtId="10" fontId="2" fillId="0" borderId="10" xfId="0" applyNumberFormat="1" applyFont="1" applyFill="1" applyBorder="1"/>
    <xf numFmtId="3" fontId="2" fillId="0" borderId="0" xfId="0" applyNumberFormat="1" applyFont="1" applyFill="1" applyBorder="1"/>
    <xf numFmtId="10" fontId="2" fillId="0" borderId="0" xfId="0" applyNumberFormat="1" applyFont="1" applyFill="1" applyBorder="1"/>
    <xf numFmtId="3" fontId="3" fillId="0" borderId="0" xfId="0" applyNumberFormat="1" applyFont="1" applyFill="1"/>
    <xf numFmtId="10" fontId="3" fillId="0" borderId="0" xfId="0" applyNumberFormat="1" applyFont="1" applyFill="1"/>
    <xf numFmtId="10" fontId="2" fillId="0" borderId="9" xfId="0" applyNumberFormat="1" applyFont="1" applyFill="1" applyBorder="1"/>
    <xf numFmtId="10" fontId="2" fillId="0" borderId="1" xfId="0" applyNumberFormat="1" applyFont="1" applyFill="1" applyBorder="1"/>
    <xf numFmtId="10" fontId="2" fillId="0" borderId="6" xfId="0" applyNumberFormat="1" applyFont="1" applyFill="1" applyBorder="1"/>
    <xf numFmtId="3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3" fontId="2" fillId="0" borderId="1" xfId="0" applyNumberFormat="1" applyFont="1" applyFill="1" applyBorder="1"/>
    <xf numFmtId="3" fontId="2" fillId="0" borderId="4" xfId="0" applyNumberFormat="1" applyFont="1" applyFill="1" applyBorder="1"/>
    <xf numFmtId="0" fontId="1" fillId="0" borderId="0" xfId="0" applyFont="1" applyAlignment="1">
      <alignment horizontal="center" wrapText="1"/>
    </xf>
    <xf numFmtId="0" fontId="2" fillId="0" borderId="0" xfId="0" applyFont="1" applyAlignment="1"/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11F04-B403-4558-BA5A-F20D70E18523}">
  <sheetPr>
    <tabColor rgb="FFFFFF00"/>
  </sheetPr>
  <dimension ref="A1:L145"/>
  <sheetViews>
    <sheetView tabSelected="1" workbookViewId="0">
      <selection activeCell="E152" sqref="E152"/>
    </sheetView>
  </sheetViews>
  <sheetFormatPr defaultRowHeight="12.75" x14ac:dyDescent="0.2"/>
  <cols>
    <col min="1" max="1" width="27.7109375" style="2" customWidth="1"/>
    <col min="2" max="3" width="11.7109375" style="11" customWidth="1"/>
    <col min="4" max="4" width="11.7109375" style="56" customWidth="1"/>
    <col min="5" max="5" width="10.7109375" style="57" customWidth="1"/>
    <col min="6" max="6" width="11.5703125" style="1" customWidth="1"/>
    <col min="7" max="7" width="10.28515625" style="1" bestFit="1" customWidth="1"/>
    <col min="8" max="8" width="11.7109375" style="1" bestFit="1" customWidth="1"/>
    <col min="9" max="9" width="9.28515625" style="1" bestFit="1" customWidth="1"/>
    <col min="10" max="10" width="10.140625" style="1" bestFit="1" customWidth="1"/>
    <col min="11" max="11" width="9.28515625" style="1" bestFit="1" customWidth="1"/>
    <col min="12" max="12" width="11.7109375" style="1" bestFit="1" customWidth="1"/>
    <col min="13" max="16384" width="9.140625" style="2"/>
  </cols>
  <sheetData>
    <row r="1" spans="1:11" x14ac:dyDescent="0.2">
      <c r="A1" s="71" t="s">
        <v>35</v>
      </c>
      <c r="B1" s="72"/>
      <c r="C1" s="72"/>
      <c r="D1" s="72"/>
      <c r="E1" s="72"/>
    </row>
    <row r="2" spans="1:11" ht="13.5" thickBot="1" x14ac:dyDescent="0.25">
      <c r="B2" s="3"/>
      <c r="C2" s="3"/>
      <c r="D2" s="42"/>
      <c r="E2" s="43"/>
    </row>
    <row r="3" spans="1:11" ht="13.5" x14ac:dyDescent="0.25">
      <c r="A3" s="4" t="s">
        <v>2</v>
      </c>
      <c r="B3" s="44" t="s">
        <v>27</v>
      </c>
      <c r="C3" s="44" t="s">
        <v>28</v>
      </c>
      <c r="D3" s="45" t="s">
        <v>28</v>
      </c>
      <c r="E3" s="46" t="s">
        <v>28</v>
      </c>
    </row>
    <row r="4" spans="1:11" ht="14.25" thickBot="1" x14ac:dyDescent="0.3">
      <c r="A4" s="4" t="s">
        <v>3</v>
      </c>
      <c r="B4" s="47" t="s">
        <v>0</v>
      </c>
      <c r="C4" s="47" t="s">
        <v>29</v>
      </c>
      <c r="D4" s="48" t="s">
        <v>30</v>
      </c>
      <c r="E4" s="49" t="s">
        <v>31</v>
      </c>
    </row>
    <row r="5" spans="1:11" x14ac:dyDescent="0.2">
      <c r="A5" s="5" t="s">
        <v>4</v>
      </c>
      <c r="B5" s="6">
        <f>SUM(B11+B17)</f>
        <v>7019137</v>
      </c>
      <c r="C5" s="6">
        <f>SUM(C11+C17)</f>
        <v>6804137.0599999996</v>
      </c>
      <c r="D5" s="50">
        <f>SUM(C5/1000)</f>
        <v>6804.13706</v>
      </c>
      <c r="E5" s="51">
        <f>SUM(C5/B5)*100%</f>
        <v>0.96936946237122879</v>
      </c>
    </row>
    <row r="6" spans="1:11" ht="13.5" thickBot="1" x14ac:dyDescent="0.25">
      <c r="A6" s="7" t="s">
        <v>5</v>
      </c>
      <c r="B6" s="8">
        <f>SUM(B12+B18)</f>
        <v>7773693</v>
      </c>
      <c r="C6" s="8">
        <f>SUM(C12+C18)</f>
        <v>7101423.1999999993</v>
      </c>
      <c r="D6" s="52">
        <f>SUM(C6/1000)</f>
        <v>7101.4231999999993</v>
      </c>
      <c r="E6" s="53">
        <f>SUM(C6/B6)*100%</f>
        <v>0.91351989331196892</v>
      </c>
    </row>
    <row r="7" spans="1:11" ht="13.5" thickBot="1" x14ac:dyDescent="0.25">
      <c r="A7" s="9" t="s">
        <v>6</v>
      </c>
      <c r="B7" s="10">
        <f>SUM(B5-B6)</f>
        <v>-754556</v>
      </c>
      <c r="C7" s="10">
        <f>SUM(C5-C6)</f>
        <v>-297286.13999999966</v>
      </c>
      <c r="D7" s="54">
        <f>SUM(D5-D6)</f>
        <v>-297.28613999999925</v>
      </c>
      <c r="E7" s="55"/>
    </row>
    <row r="8" spans="1:11" ht="13.5" thickBot="1" x14ac:dyDescent="0.25"/>
    <row r="9" spans="1:11" ht="13.5" x14ac:dyDescent="0.25">
      <c r="A9" s="4" t="s">
        <v>7</v>
      </c>
      <c r="B9" s="44" t="s">
        <v>27</v>
      </c>
      <c r="C9" s="44" t="s">
        <v>28</v>
      </c>
      <c r="D9" s="45" t="s">
        <v>28</v>
      </c>
      <c r="E9" s="46" t="s">
        <v>28</v>
      </c>
      <c r="F9" s="12"/>
      <c r="K9" s="1" t="s">
        <v>1</v>
      </c>
    </row>
    <row r="10" spans="1:11" ht="14.25" thickBot="1" x14ac:dyDescent="0.3">
      <c r="A10" s="4" t="s">
        <v>3</v>
      </c>
      <c r="B10" s="47" t="s">
        <v>0</v>
      </c>
      <c r="C10" s="47" t="s">
        <v>29</v>
      </c>
      <c r="D10" s="48" t="s">
        <v>30</v>
      </c>
      <c r="E10" s="49" t="s">
        <v>31</v>
      </c>
      <c r="F10" s="12"/>
    </row>
    <row r="11" spans="1:11" x14ac:dyDescent="0.2">
      <c r="A11" s="18" t="s">
        <v>8</v>
      </c>
      <c r="B11" s="6">
        <v>5609674</v>
      </c>
      <c r="C11" s="6">
        <v>5461937.2999999998</v>
      </c>
      <c r="D11" s="50">
        <f>SUM(C11/1000)</f>
        <v>5461.9372999999996</v>
      </c>
      <c r="E11" s="51">
        <f>SUM(C11/B11)*100%</f>
        <v>0.97366394196882022</v>
      </c>
    </row>
    <row r="12" spans="1:11" ht="13.5" thickBot="1" x14ac:dyDescent="0.25">
      <c r="A12" s="19" t="s">
        <v>9</v>
      </c>
      <c r="B12" s="15">
        <v>5148987</v>
      </c>
      <c r="C12" s="15">
        <v>4871789.8</v>
      </c>
      <c r="D12" s="52">
        <f>SUM(C12/1000)</f>
        <v>4871.7897999999996</v>
      </c>
      <c r="E12" s="53">
        <f>SUM(C12/B12)*100%</f>
        <v>0.94616471162191707</v>
      </c>
    </row>
    <row r="13" spans="1:11" ht="13.5" thickBot="1" x14ac:dyDescent="0.25">
      <c r="A13" s="9" t="s">
        <v>6</v>
      </c>
      <c r="B13" s="10">
        <f>SUM(B11-B12)</f>
        <v>460687</v>
      </c>
      <c r="C13" s="10">
        <f>SUM(C11-C12)</f>
        <v>590147.5</v>
      </c>
      <c r="D13" s="54">
        <f>SUM(D11-D12)</f>
        <v>590.14750000000004</v>
      </c>
      <c r="E13" s="55"/>
    </row>
    <row r="14" spans="1:11" ht="13.5" thickBot="1" x14ac:dyDescent="0.25">
      <c r="A14" s="16"/>
      <c r="B14" s="17"/>
      <c r="C14" s="17"/>
      <c r="D14" s="58"/>
      <c r="E14" s="59"/>
    </row>
    <row r="15" spans="1:11" ht="13.5" x14ac:dyDescent="0.25">
      <c r="A15" s="4" t="s">
        <v>10</v>
      </c>
      <c r="B15" s="44" t="s">
        <v>27</v>
      </c>
      <c r="C15" s="44" t="s">
        <v>28</v>
      </c>
      <c r="D15" s="45" t="s">
        <v>28</v>
      </c>
      <c r="E15" s="46" t="s">
        <v>28</v>
      </c>
    </row>
    <row r="16" spans="1:11" ht="14.25" thickBot="1" x14ac:dyDescent="0.3">
      <c r="A16" s="4" t="s">
        <v>3</v>
      </c>
      <c r="B16" s="47" t="s">
        <v>0</v>
      </c>
      <c r="C16" s="47" t="s">
        <v>29</v>
      </c>
      <c r="D16" s="48" t="s">
        <v>30</v>
      </c>
      <c r="E16" s="49" t="s">
        <v>31</v>
      </c>
    </row>
    <row r="17" spans="1:10" x14ac:dyDescent="0.2">
      <c r="A17" s="18" t="s">
        <v>11</v>
      </c>
      <c r="B17" s="6">
        <v>1409463</v>
      </c>
      <c r="C17" s="6">
        <v>1342199.76</v>
      </c>
      <c r="D17" s="50">
        <f>SUM(C17/1000)</f>
        <v>1342.19976</v>
      </c>
      <c r="E17" s="51">
        <f>SUM(C17/B17)*100%</f>
        <v>0.95227739926482635</v>
      </c>
    </row>
    <row r="18" spans="1:10" ht="13.5" thickBot="1" x14ac:dyDescent="0.25">
      <c r="A18" s="19" t="s">
        <v>12</v>
      </c>
      <c r="B18" s="15">
        <v>2624706</v>
      </c>
      <c r="C18" s="15">
        <v>2229633.4</v>
      </c>
      <c r="D18" s="52">
        <f>SUM(C18/1000)</f>
        <v>2229.6333999999997</v>
      </c>
      <c r="E18" s="53">
        <f>SUM(C18/B18)*100%</f>
        <v>0.84947929406188727</v>
      </c>
    </row>
    <row r="19" spans="1:10" ht="13.5" thickBot="1" x14ac:dyDescent="0.25">
      <c r="A19" s="9" t="s">
        <v>6</v>
      </c>
      <c r="B19" s="10">
        <f>SUM(B17-B18)</f>
        <v>-1215243</v>
      </c>
      <c r="C19" s="10">
        <f>SUM(C17-C18)</f>
        <v>-887433.6399999999</v>
      </c>
      <c r="D19" s="54">
        <f>SUM(D17-D18)</f>
        <v>-887.43363999999974</v>
      </c>
      <c r="E19" s="55"/>
    </row>
    <row r="20" spans="1:10" x14ac:dyDescent="0.2">
      <c r="A20" s="20"/>
      <c r="B20" s="21"/>
      <c r="C20" s="21"/>
      <c r="D20" s="60"/>
      <c r="E20" s="61"/>
    </row>
    <row r="21" spans="1:10" ht="13.5" thickBot="1" x14ac:dyDescent="0.25">
      <c r="A21" s="22"/>
      <c r="B21" s="23"/>
      <c r="C21" s="23"/>
      <c r="D21" s="62"/>
      <c r="E21" s="63"/>
    </row>
    <row r="22" spans="1:10" ht="13.5" x14ac:dyDescent="0.25">
      <c r="A22" s="24" t="s">
        <v>13</v>
      </c>
      <c r="B22" s="44" t="s">
        <v>27</v>
      </c>
      <c r="C22" s="44" t="s">
        <v>28</v>
      </c>
      <c r="D22" s="45" t="s">
        <v>28</v>
      </c>
      <c r="E22" s="46" t="s">
        <v>28</v>
      </c>
    </row>
    <row r="23" spans="1:10" ht="14.25" thickBot="1" x14ac:dyDescent="0.3">
      <c r="A23" s="24" t="s">
        <v>14</v>
      </c>
      <c r="B23" s="47" t="s">
        <v>0</v>
      </c>
      <c r="C23" s="47" t="s">
        <v>29</v>
      </c>
      <c r="D23" s="48" t="s">
        <v>30</v>
      </c>
      <c r="E23" s="49" t="s">
        <v>31</v>
      </c>
    </row>
    <row r="24" spans="1:10" x14ac:dyDescent="0.2">
      <c r="A24" s="5" t="s">
        <v>4</v>
      </c>
      <c r="B24" s="6">
        <f t="shared" ref="B24:E25" si="0">SUM(B30+B36)</f>
        <v>3825415</v>
      </c>
      <c r="C24" s="6">
        <f>SUM(C30+C36)</f>
        <v>3791319.8</v>
      </c>
      <c r="D24" s="50">
        <f>SUM(C24/1000)</f>
        <v>3791.3197999999998</v>
      </c>
      <c r="E24" s="51">
        <f t="shared" si="0"/>
        <v>0.9910871892330636</v>
      </c>
      <c r="J24" s="1" t="s">
        <v>1</v>
      </c>
    </row>
    <row r="25" spans="1:10" ht="13.5" thickBot="1" x14ac:dyDescent="0.25">
      <c r="A25" s="14" t="s">
        <v>5</v>
      </c>
      <c r="B25" s="25">
        <f t="shared" si="0"/>
        <v>3911226</v>
      </c>
      <c r="C25" s="25">
        <f>SUM(C31+C37)</f>
        <v>3786597.75</v>
      </c>
      <c r="D25" s="52">
        <f>SUM(C25/1000)</f>
        <v>3786.5977499999999</v>
      </c>
      <c r="E25" s="64">
        <f t="shared" si="0"/>
        <v>0.96809660543934528</v>
      </c>
    </row>
    <row r="26" spans="1:10" ht="13.5" thickBot="1" x14ac:dyDescent="0.25">
      <c r="A26" s="9" t="s">
        <v>6</v>
      </c>
      <c r="B26" s="10">
        <f>SUM(B24-B25)</f>
        <v>-85811</v>
      </c>
      <c r="C26" s="10">
        <f>SUM(C24-C25)</f>
        <v>4722.0499999998137</v>
      </c>
      <c r="D26" s="54">
        <f>SUM(D24-D25)</f>
        <v>4.7220499999998538</v>
      </c>
      <c r="E26" s="55"/>
    </row>
    <row r="27" spans="1:10" ht="13.5" thickBot="1" x14ac:dyDescent="0.25">
      <c r="A27" s="22"/>
      <c r="B27" s="23"/>
      <c r="C27" s="23"/>
      <c r="D27" s="62"/>
      <c r="E27" s="63"/>
    </row>
    <row r="28" spans="1:10" ht="13.5" x14ac:dyDescent="0.25">
      <c r="A28" s="24" t="s">
        <v>7</v>
      </c>
      <c r="B28" s="44" t="s">
        <v>32</v>
      </c>
      <c r="C28" s="44" t="s">
        <v>28</v>
      </c>
      <c r="D28" s="45" t="s">
        <v>28</v>
      </c>
      <c r="E28" s="46" t="s">
        <v>28</v>
      </c>
    </row>
    <row r="29" spans="1:10" ht="14.25" thickBot="1" x14ac:dyDescent="0.3">
      <c r="A29" s="24" t="s">
        <v>14</v>
      </c>
      <c r="B29" s="47" t="s">
        <v>33</v>
      </c>
      <c r="C29" s="47" t="s">
        <v>29</v>
      </c>
      <c r="D29" s="48" t="s">
        <v>30</v>
      </c>
      <c r="E29" s="49" t="s">
        <v>31</v>
      </c>
    </row>
    <row r="30" spans="1:10" x14ac:dyDescent="0.2">
      <c r="A30" s="18" t="s">
        <v>8</v>
      </c>
      <c r="B30" s="6">
        <v>3825415</v>
      </c>
      <c r="C30" s="6">
        <v>3791319.8</v>
      </c>
      <c r="D30" s="50">
        <f>SUM(C30/1000)</f>
        <v>3791.3197999999998</v>
      </c>
      <c r="E30" s="51">
        <f>SUM(C30/B30)*100%</f>
        <v>0.9910871892330636</v>
      </c>
    </row>
    <row r="31" spans="1:10" ht="13.5" thickBot="1" x14ac:dyDescent="0.25">
      <c r="A31" s="19" t="s">
        <v>9</v>
      </c>
      <c r="B31" s="15">
        <v>3906426</v>
      </c>
      <c r="C31" s="15">
        <v>3781797.75</v>
      </c>
      <c r="D31" s="52">
        <f>SUM(C31/1000)</f>
        <v>3781.7977500000002</v>
      </c>
      <c r="E31" s="53">
        <f>SUM(C31/B31)*100%</f>
        <v>0.96809660543934528</v>
      </c>
    </row>
    <row r="32" spans="1:10" ht="13.5" thickBot="1" x14ac:dyDescent="0.25">
      <c r="A32" s="26" t="s">
        <v>6</v>
      </c>
      <c r="B32" s="10">
        <f>SUM(B30-B31)</f>
        <v>-81011</v>
      </c>
      <c r="C32" s="10">
        <f>SUM(C30-C31)</f>
        <v>9522.0499999998137</v>
      </c>
      <c r="D32" s="54">
        <f>SUM(D30-D31)</f>
        <v>9.5220499999995809</v>
      </c>
      <c r="E32" s="55"/>
    </row>
    <row r="33" spans="1:5" ht="13.5" thickBot="1" x14ac:dyDescent="0.25">
      <c r="A33" s="27"/>
      <c r="B33" s="17"/>
      <c r="C33" s="17"/>
      <c r="D33" s="58"/>
      <c r="E33" s="59"/>
    </row>
    <row r="34" spans="1:5" ht="13.5" x14ac:dyDescent="0.25">
      <c r="A34" s="24" t="s">
        <v>10</v>
      </c>
      <c r="B34" s="44" t="s">
        <v>32</v>
      </c>
      <c r="C34" s="44" t="s">
        <v>28</v>
      </c>
      <c r="D34" s="45" t="s">
        <v>28</v>
      </c>
      <c r="E34" s="46" t="s">
        <v>28</v>
      </c>
    </row>
    <row r="35" spans="1:5" ht="14.25" thickBot="1" x14ac:dyDescent="0.3">
      <c r="A35" s="24" t="s">
        <v>14</v>
      </c>
      <c r="B35" s="47" t="s">
        <v>33</v>
      </c>
      <c r="C35" s="47" t="s">
        <v>29</v>
      </c>
      <c r="D35" s="48" t="s">
        <v>30</v>
      </c>
      <c r="E35" s="49" t="s">
        <v>31</v>
      </c>
    </row>
    <row r="36" spans="1:5" x14ac:dyDescent="0.2">
      <c r="A36" s="18" t="s">
        <v>11</v>
      </c>
      <c r="B36" s="6">
        <v>0</v>
      </c>
      <c r="C36" s="6">
        <v>0</v>
      </c>
      <c r="D36" s="50">
        <f>SUM(C36/1000)</f>
        <v>0</v>
      </c>
      <c r="E36" s="51">
        <v>0</v>
      </c>
    </row>
    <row r="37" spans="1:5" ht="13.5" thickBot="1" x14ac:dyDescent="0.25">
      <c r="A37" s="19" t="s">
        <v>12</v>
      </c>
      <c r="B37" s="15">
        <v>4800</v>
      </c>
      <c r="C37" s="15">
        <v>4800</v>
      </c>
      <c r="D37" s="52">
        <f>SUM(C37/1000)</f>
        <v>4.8</v>
      </c>
      <c r="E37" s="65">
        <v>0</v>
      </c>
    </row>
    <row r="38" spans="1:5" ht="13.5" thickBot="1" x14ac:dyDescent="0.25">
      <c r="A38" s="26" t="s">
        <v>6</v>
      </c>
      <c r="B38" s="10">
        <f>SUM(B36-B37)</f>
        <v>-4800</v>
      </c>
      <c r="C38" s="10">
        <f>SUM(C36-C37)</f>
        <v>-4800</v>
      </c>
      <c r="D38" s="54">
        <f>SUM(D36-D37)</f>
        <v>-4.8</v>
      </c>
      <c r="E38" s="55"/>
    </row>
    <row r="39" spans="1:5" x14ac:dyDescent="0.2">
      <c r="A39" s="23"/>
      <c r="B39" s="23"/>
      <c r="C39" s="23"/>
      <c r="D39" s="62"/>
      <c r="E39" s="63"/>
    </row>
    <row r="40" spans="1:5" ht="13.5" thickBot="1" x14ac:dyDescent="0.25">
      <c r="A40" s="23"/>
      <c r="B40" s="23"/>
      <c r="C40" s="23"/>
      <c r="D40" s="62"/>
      <c r="E40" s="63"/>
    </row>
    <row r="41" spans="1:5" ht="13.5" x14ac:dyDescent="0.25">
      <c r="A41" s="28" t="s">
        <v>2</v>
      </c>
      <c r="B41" s="44" t="s">
        <v>32</v>
      </c>
      <c r="C41" s="44" t="s">
        <v>28</v>
      </c>
      <c r="D41" s="45" t="s">
        <v>28</v>
      </c>
      <c r="E41" s="46" t="s">
        <v>28</v>
      </c>
    </row>
    <row r="42" spans="1:5" ht="14.25" thickBot="1" x14ac:dyDescent="0.3">
      <c r="A42" s="28" t="s">
        <v>15</v>
      </c>
      <c r="B42" s="47" t="s">
        <v>33</v>
      </c>
      <c r="C42" s="47" t="s">
        <v>29</v>
      </c>
      <c r="D42" s="48" t="s">
        <v>30</v>
      </c>
      <c r="E42" s="49" t="s">
        <v>31</v>
      </c>
    </row>
    <row r="43" spans="1:5" x14ac:dyDescent="0.2">
      <c r="A43" s="29" t="s">
        <v>4</v>
      </c>
      <c r="B43" s="6">
        <f t="shared" ref="B43:E44" si="1">SUM(B49+B55)</f>
        <v>653111</v>
      </c>
      <c r="C43" s="6">
        <f>SUM(C49+C55)</f>
        <v>653111</v>
      </c>
      <c r="D43" s="50">
        <f>SUM(C43/1000)</f>
        <v>653.11099999999999</v>
      </c>
      <c r="E43" s="51">
        <f t="shared" si="1"/>
        <v>1</v>
      </c>
    </row>
    <row r="44" spans="1:5" ht="13.5" thickBot="1" x14ac:dyDescent="0.25">
      <c r="A44" s="19" t="s">
        <v>5</v>
      </c>
      <c r="B44" s="25">
        <f t="shared" si="1"/>
        <v>653111</v>
      </c>
      <c r="C44" s="25">
        <f>SUM(C50+C56)</f>
        <v>653111</v>
      </c>
      <c r="D44" s="52">
        <f>SUM(C44/1000)</f>
        <v>653.11099999999999</v>
      </c>
      <c r="E44" s="66">
        <f t="shared" si="1"/>
        <v>1</v>
      </c>
    </row>
    <row r="45" spans="1:5" ht="13.5" thickBot="1" x14ac:dyDescent="0.25">
      <c r="A45" s="26" t="s">
        <v>6</v>
      </c>
      <c r="B45" s="10">
        <f>SUM(B43-B44)</f>
        <v>0</v>
      </c>
      <c r="C45" s="10">
        <f>SUM(C43-C44)</f>
        <v>0</v>
      </c>
      <c r="D45" s="54">
        <f>SUM(D43-D44)</f>
        <v>0</v>
      </c>
      <c r="E45" s="55"/>
    </row>
    <row r="46" spans="1:5" ht="13.5" thickBot="1" x14ac:dyDescent="0.25">
      <c r="A46" s="23"/>
      <c r="B46" s="23"/>
      <c r="C46" s="23"/>
      <c r="D46" s="62"/>
      <c r="E46" s="63"/>
    </row>
    <row r="47" spans="1:5" ht="13.5" x14ac:dyDescent="0.25">
      <c r="A47" s="28" t="s">
        <v>16</v>
      </c>
      <c r="B47" s="44" t="s">
        <v>32</v>
      </c>
      <c r="C47" s="44" t="s">
        <v>28</v>
      </c>
      <c r="D47" s="45" t="s">
        <v>28</v>
      </c>
      <c r="E47" s="46" t="s">
        <v>28</v>
      </c>
    </row>
    <row r="48" spans="1:5" ht="14.25" thickBot="1" x14ac:dyDescent="0.3">
      <c r="A48" s="28" t="s">
        <v>15</v>
      </c>
      <c r="B48" s="47" t="s">
        <v>33</v>
      </c>
      <c r="C48" s="47" t="s">
        <v>29</v>
      </c>
      <c r="D48" s="48" t="s">
        <v>30</v>
      </c>
      <c r="E48" s="49" t="s">
        <v>31</v>
      </c>
    </row>
    <row r="49" spans="1:5" x14ac:dyDescent="0.2">
      <c r="A49" s="18" t="s">
        <v>8</v>
      </c>
      <c r="B49" s="6">
        <v>653111</v>
      </c>
      <c r="C49" s="6">
        <v>653111</v>
      </c>
      <c r="D49" s="50">
        <f>SUM(C49/1000)</f>
        <v>653.11099999999999</v>
      </c>
      <c r="E49" s="51">
        <f>SUM(C49/B49)*100%</f>
        <v>1</v>
      </c>
    </row>
    <row r="50" spans="1:5" ht="13.5" thickBot="1" x14ac:dyDescent="0.25">
      <c r="A50" s="19" t="s">
        <v>9</v>
      </c>
      <c r="B50" s="30">
        <v>653111</v>
      </c>
      <c r="C50" s="30">
        <v>653111</v>
      </c>
      <c r="D50" s="52">
        <f>SUM(C50/1000)</f>
        <v>653.11099999999999</v>
      </c>
      <c r="E50" s="53">
        <f>SUM(C50/B50)</f>
        <v>1</v>
      </c>
    </row>
    <row r="51" spans="1:5" ht="13.5" thickBot="1" x14ac:dyDescent="0.25">
      <c r="A51" s="26" t="s">
        <v>6</v>
      </c>
      <c r="B51" s="10">
        <f>SUM(B49-B50)</f>
        <v>0</v>
      </c>
      <c r="C51" s="10">
        <f>SUM(C49-C50)</f>
        <v>0</v>
      </c>
      <c r="D51" s="54">
        <f>SUM(D49-D50)</f>
        <v>0</v>
      </c>
      <c r="E51" s="55"/>
    </row>
    <row r="52" spans="1:5" ht="13.5" thickBot="1" x14ac:dyDescent="0.25">
      <c r="A52" s="27"/>
      <c r="B52" s="17"/>
      <c r="C52" s="17"/>
      <c r="D52" s="58"/>
      <c r="E52" s="59"/>
    </row>
    <row r="53" spans="1:5" ht="13.5" x14ac:dyDescent="0.25">
      <c r="A53" s="28" t="s">
        <v>17</v>
      </c>
      <c r="B53" s="44" t="s">
        <v>32</v>
      </c>
      <c r="C53" s="44" t="s">
        <v>28</v>
      </c>
      <c r="D53" s="45" t="s">
        <v>28</v>
      </c>
      <c r="E53" s="46" t="s">
        <v>28</v>
      </c>
    </row>
    <row r="54" spans="1:5" ht="14.25" thickBot="1" x14ac:dyDescent="0.3">
      <c r="A54" s="28" t="s">
        <v>15</v>
      </c>
      <c r="B54" s="47" t="s">
        <v>33</v>
      </c>
      <c r="C54" s="47" t="s">
        <v>29</v>
      </c>
      <c r="D54" s="48" t="s">
        <v>30</v>
      </c>
      <c r="E54" s="49" t="s">
        <v>31</v>
      </c>
    </row>
    <row r="55" spans="1:5" x14ac:dyDescent="0.2">
      <c r="A55" s="18" t="s">
        <v>11</v>
      </c>
      <c r="B55" s="6">
        <v>0</v>
      </c>
      <c r="C55" s="6">
        <v>0</v>
      </c>
      <c r="D55" s="50">
        <f>SUM(C55/1000)</f>
        <v>0</v>
      </c>
      <c r="E55" s="51">
        <v>0</v>
      </c>
    </row>
    <row r="56" spans="1:5" ht="13.5" thickBot="1" x14ac:dyDescent="0.25">
      <c r="A56" s="19" t="s">
        <v>12</v>
      </c>
      <c r="B56" s="8">
        <v>0</v>
      </c>
      <c r="C56" s="8">
        <v>0</v>
      </c>
      <c r="D56" s="52">
        <f>SUM(C56/1000)</f>
        <v>0</v>
      </c>
      <c r="E56" s="64">
        <v>0</v>
      </c>
    </row>
    <row r="57" spans="1:5" ht="13.5" thickBot="1" x14ac:dyDescent="0.25">
      <c r="A57" s="26" t="s">
        <v>6</v>
      </c>
      <c r="B57" s="10">
        <f>SUM(B55-B56)</f>
        <v>0</v>
      </c>
      <c r="C57" s="10">
        <f>SUM(C55-C56)</f>
        <v>0</v>
      </c>
      <c r="D57" s="54">
        <f>SUM(D55-D56)</f>
        <v>0</v>
      </c>
      <c r="E57" s="55"/>
    </row>
    <row r="58" spans="1:5" ht="13.5" thickBot="1" x14ac:dyDescent="0.25">
      <c r="A58" s="31"/>
      <c r="B58" s="21"/>
      <c r="C58" s="21"/>
      <c r="D58" s="60"/>
      <c r="E58" s="61"/>
    </row>
    <row r="59" spans="1:5" ht="13.5" x14ac:dyDescent="0.25">
      <c r="A59" s="32" t="s">
        <v>2</v>
      </c>
      <c r="B59" s="44" t="s">
        <v>32</v>
      </c>
      <c r="C59" s="44" t="s">
        <v>28</v>
      </c>
      <c r="D59" s="45" t="s">
        <v>28</v>
      </c>
      <c r="E59" s="46" t="s">
        <v>28</v>
      </c>
    </row>
    <row r="60" spans="1:5" ht="14.25" thickBot="1" x14ac:dyDescent="0.3">
      <c r="A60" s="32" t="s">
        <v>37</v>
      </c>
      <c r="B60" s="47" t="s">
        <v>33</v>
      </c>
      <c r="C60" s="47" t="s">
        <v>29</v>
      </c>
      <c r="D60" s="48" t="s">
        <v>30</v>
      </c>
      <c r="E60" s="49" t="s">
        <v>31</v>
      </c>
    </row>
    <row r="61" spans="1:5" x14ac:dyDescent="0.2">
      <c r="A61" s="29" t="s">
        <v>4</v>
      </c>
      <c r="B61" s="6">
        <f t="shared" ref="B61:B62" si="2">SUM(B67+B73)</f>
        <v>1089078</v>
      </c>
      <c r="C61" s="6">
        <f>SUM(C67+C73)</f>
        <v>955063.68</v>
      </c>
      <c r="D61" s="50">
        <f>SUM(C61/1000)</f>
        <v>955.06368000000009</v>
      </c>
      <c r="E61" s="51">
        <f t="shared" ref="E61:E62" si="3">SUM(E67+E73)</f>
        <v>0.87694699553200051</v>
      </c>
    </row>
    <row r="62" spans="1:5" ht="13.5" thickBot="1" x14ac:dyDescent="0.25">
      <c r="A62" s="19" t="s">
        <v>5</v>
      </c>
      <c r="B62" s="25">
        <f t="shared" si="2"/>
        <v>1096102</v>
      </c>
      <c r="C62" s="25">
        <f>SUM(C68+C74)</f>
        <v>954223.18</v>
      </c>
      <c r="D62" s="52">
        <f>SUM(C62/1000)</f>
        <v>954.22318000000007</v>
      </c>
      <c r="E62" s="66">
        <f t="shared" si="3"/>
        <v>0.87056056826828165</v>
      </c>
    </row>
    <row r="63" spans="1:5" ht="13.5" thickBot="1" x14ac:dyDescent="0.25">
      <c r="A63" s="26" t="s">
        <v>6</v>
      </c>
      <c r="B63" s="10">
        <f>SUM(B61-B62)</f>
        <v>-7024</v>
      </c>
      <c r="C63" s="10">
        <f>SUM(C61-C62)</f>
        <v>840.5</v>
      </c>
      <c r="D63" s="54">
        <f>SUM(D61-D62)</f>
        <v>0.84050000000002001</v>
      </c>
      <c r="E63" s="55"/>
    </row>
    <row r="64" spans="1:5" ht="13.5" thickBot="1" x14ac:dyDescent="0.25">
      <c r="A64" s="23"/>
      <c r="B64" s="23"/>
      <c r="C64" s="23"/>
      <c r="D64" s="62"/>
      <c r="E64" s="63"/>
    </row>
    <row r="65" spans="1:5" ht="13.5" x14ac:dyDescent="0.25">
      <c r="A65" s="32" t="s">
        <v>7</v>
      </c>
      <c r="B65" s="44" t="s">
        <v>32</v>
      </c>
      <c r="C65" s="44" t="s">
        <v>28</v>
      </c>
      <c r="D65" s="45" t="s">
        <v>28</v>
      </c>
      <c r="E65" s="46" t="s">
        <v>28</v>
      </c>
    </row>
    <row r="66" spans="1:5" ht="14.25" thickBot="1" x14ac:dyDescent="0.3">
      <c r="A66" s="32" t="s">
        <v>37</v>
      </c>
      <c r="B66" s="47" t="s">
        <v>33</v>
      </c>
      <c r="C66" s="47" t="s">
        <v>29</v>
      </c>
      <c r="D66" s="48" t="s">
        <v>30</v>
      </c>
      <c r="E66" s="49" t="s">
        <v>31</v>
      </c>
    </row>
    <row r="67" spans="1:5" x14ac:dyDescent="0.2">
      <c r="A67" s="18" t="s">
        <v>8</v>
      </c>
      <c r="B67" s="6">
        <v>1089078</v>
      </c>
      <c r="C67" s="6">
        <v>955063.68</v>
      </c>
      <c r="D67" s="50">
        <f>SUM(C67/1000)</f>
        <v>955.06368000000009</v>
      </c>
      <c r="E67" s="51">
        <f>SUM(C67/B67)*100%</f>
        <v>0.87694699553200051</v>
      </c>
    </row>
    <row r="68" spans="1:5" ht="13.5" thickBot="1" x14ac:dyDescent="0.25">
      <c r="A68" s="19" t="s">
        <v>9</v>
      </c>
      <c r="B68" s="30">
        <v>1096102</v>
      </c>
      <c r="C68" s="30">
        <v>954223.18</v>
      </c>
      <c r="D68" s="52">
        <f>SUM(C68/1000)</f>
        <v>954.22318000000007</v>
      </c>
      <c r="E68" s="53">
        <f>SUM(C68/B68)*100%</f>
        <v>0.87056056826828165</v>
      </c>
    </row>
    <row r="69" spans="1:5" ht="13.5" thickBot="1" x14ac:dyDescent="0.25">
      <c r="A69" s="26" t="s">
        <v>6</v>
      </c>
      <c r="B69" s="10">
        <f>SUM(B67-B68)</f>
        <v>-7024</v>
      </c>
      <c r="C69" s="10">
        <f>SUM(C67-C68)</f>
        <v>840.5</v>
      </c>
      <c r="D69" s="52">
        <f>SUM(C69/1000)</f>
        <v>0.84050000000000002</v>
      </c>
      <c r="E69" s="55"/>
    </row>
    <row r="70" spans="1:5" ht="13.5" thickBot="1" x14ac:dyDescent="0.25">
      <c r="A70" s="27"/>
      <c r="B70" s="17"/>
      <c r="C70" s="33"/>
      <c r="D70" s="67"/>
      <c r="E70" s="68"/>
    </row>
    <row r="71" spans="1:5" ht="13.5" x14ac:dyDescent="0.25">
      <c r="A71" s="32" t="s">
        <v>10</v>
      </c>
      <c r="B71" s="44" t="s">
        <v>32</v>
      </c>
      <c r="C71" s="44" t="s">
        <v>28</v>
      </c>
      <c r="D71" s="45" t="s">
        <v>28</v>
      </c>
      <c r="E71" s="46" t="s">
        <v>28</v>
      </c>
    </row>
    <row r="72" spans="1:5" ht="14.25" thickBot="1" x14ac:dyDescent="0.3">
      <c r="A72" s="32" t="s">
        <v>37</v>
      </c>
      <c r="B72" s="47" t="s">
        <v>33</v>
      </c>
      <c r="C72" s="47" t="s">
        <v>29</v>
      </c>
      <c r="D72" s="48" t="s">
        <v>30</v>
      </c>
      <c r="E72" s="49" t="s">
        <v>31</v>
      </c>
    </row>
    <row r="73" spans="1:5" x14ac:dyDescent="0.2">
      <c r="A73" s="18" t="s">
        <v>11</v>
      </c>
      <c r="B73" s="6">
        <v>0</v>
      </c>
      <c r="C73" s="6">
        <v>0</v>
      </c>
      <c r="D73" s="50">
        <f>SUM(C73/1000)</f>
        <v>0</v>
      </c>
      <c r="E73" s="51">
        <v>0</v>
      </c>
    </row>
    <row r="74" spans="1:5" ht="13.5" thickBot="1" x14ac:dyDescent="0.25">
      <c r="A74" s="19" t="s">
        <v>12</v>
      </c>
      <c r="B74" s="15">
        <v>0</v>
      </c>
      <c r="C74" s="15">
        <v>0</v>
      </c>
      <c r="D74" s="52">
        <f>SUM(C74/1000)</f>
        <v>0</v>
      </c>
      <c r="E74" s="53">
        <v>0</v>
      </c>
    </row>
    <row r="75" spans="1:5" ht="13.5" thickBot="1" x14ac:dyDescent="0.25">
      <c r="A75" s="26" t="s">
        <v>6</v>
      </c>
      <c r="B75" s="10">
        <f>SUM(B73-B74)</f>
        <v>0</v>
      </c>
      <c r="C75" s="10">
        <f>SUM(C73-C74)</f>
        <v>0</v>
      </c>
      <c r="D75" s="52">
        <f>SUM(C75/1000)</f>
        <v>0</v>
      </c>
      <c r="E75" s="55"/>
    </row>
    <row r="76" spans="1:5" ht="13.5" thickBot="1" x14ac:dyDescent="0.25">
      <c r="A76" s="23"/>
      <c r="B76" s="23"/>
      <c r="C76" s="23"/>
      <c r="D76" s="62"/>
      <c r="E76" s="63"/>
    </row>
    <row r="77" spans="1:5" ht="13.5" x14ac:dyDescent="0.25">
      <c r="A77" s="23" t="s">
        <v>19</v>
      </c>
      <c r="B77" s="44" t="s">
        <v>32</v>
      </c>
      <c r="C77" s="44" t="s">
        <v>28</v>
      </c>
      <c r="D77" s="45" t="s">
        <v>28</v>
      </c>
      <c r="E77" s="46" t="s">
        <v>28</v>
      </c>
    </row>
    <row r="78" spans="1:5" ht="14.25" thickBot="1" x14ac:dyDescent="0.3">
      <c r="A78" s="11"/>
      <c r="B78" s="47" t="s">
        <v>33</v>
      </c>
      <c r="C78" s="47" t="s">
        <v>29</v>
      </c>
      <c r="D78" s="48" t="s">
        <v>30</v>
      </c>
      <c r="E78" s="49" t="s">
        <v>31</v>
      </c>
    </row>
    <row r="79" spans="1:5" x14ac:dyDescent="0.2">
      <c r="A79" s="18" t="s">
        <v>8</v>
      </c>
      <c r="B79" s="6">
        <f>SUM(B11+B30+B67+B49)</f>
        <v>11177278</v>
      </c>
      <c r="C79" s="6">
        <f>SUM(C11+C30+C67+C49)</f>
        <v>10861431.779999999</v>
      </c>
      <c r="D79" s="50">
        <f>SUM(C79/1000)</f>
        <v>10861.431779999999</v>
      </c>
      <c r="E79" s="51">
        <f>SUM(C79/B79)*100%</f>
        <v>0.97174211646162856</v>
      </c>
    </row>
    <row r="80" spans="1:5" ht="13.5" thickBot="1" x14ac:dyDescent="0.25">
      <c r="A80" s="19" t="s">
        <v>9</v>
      </c>
      <c r="B80" s="25">
        <f>SUM(B12+B31+B68+B50)</f>
        <v>10804626</v>
      </c>
      <c r="C80" s="25">
        <f>SUM(C12+C31+C68+C50)</f>
        <v>10260921.73</v>
      </c>
      <c r="D80" s="52">
        <f>SUM(C80/1000)</f>
        <v>10260.92173</v>
      </c>
      <c r="E80" s="66">
        <f>SUM(C80/B80)*100%</f>
        <v>0.94967856638443571</v>
      </c>
    </row>
    <row r="81" spans="1:5" ht="13.5" thickBot="1" x14ac:dyDescent="0.25">
      <c r="A81" s="26" t="s">
        <v>6</v>
      </c>
      <c r="B81" s="25">
        <f>SUM(B79-B80)</f>
        <v>372652</v>
      </c>
      <c r="C81" s="25">
        <f>SUM(C79-C80)</f>
        <v>600510.04999999888</v>
      </c>
      <c r="D81" s="52">
        <f>SUM(D79-D80)</f>
        <v>600.51004999999896</v>
      </c>
      <c r="E81" s="66"/>
    </row>
    <row r="82" spans="1:5" ht="13.5" thickBot="1" x14ac:dyDescent="0.25">
      <c r="A82" s="11"/>
    </row>
    <row r="83" spans="1:5" ht="13.5" x14ac:dyDescent="0.25">
      <c r="A83" s="23" t="s">
        <v>19</v>
      </c>
      <c r="B83" s="44" t="s">
        <v>32</v>
      </c>
      <c r="C83" s="44" t="s">
        <v>28</v>
      </c>
      <c r="D83" s="45" t="s">
        <v>28</v>
      </c>
      <c r="E83" s="46" t="s">
        <v>28</v>
      </c>
    </row>
    <row r="84" spans="1:5" ht="14.25" thickBot="1" x14ac:dyDescent="0.3">
      <c r="A84" s="11"/>
      <c r="B84" s="47" t="s">
        <v>33</v>
      </c>
      <c r="C84" s="47" t="s">
        <v>29</v>
      </c>
      <c r="D84" s="48" t="s">
        <v>30</v>
      </c>
      <c r="E84" s="49" t="s">
        <v>31</v>
      </c>
    </row>
    <row r="85" spans="1:5" x14ac:dyDescent="0.2">
      <c r="A85" s="18" t="s">
        <v>11</v>
      </c>
      <c r="B85" s="6">
        <f>SUM(B17+B36+B73+B55)</f>
        <v>1409463</v>
      </c>
      <c r="C85" s="6">
        <f>SUM(C17+C36+C55+C73)</f>
        <v>1342199.76</v>
      </c>
      <c r="D85" s="50">
        <f t="shared" ref="B85:D86" si="4">SUM(D17+D36+D73+D55)</f>
        <v>1342.19976</v>
      </c>
      <c r="E85" s="51">
        <f>SUM(C85/B85)*100%</f>
        <v>0.95227739926482635</v>
      </c>
    </row>
    <row r="86" spans="1:5" ht="13.5" thickBot="1" x14ac:dyDescent="0.25">
      <c r="A86" s="19" t="s">
        <v>12</v>
      </c>
      <c r="B86" s="25">
        <f t="shared" si="4"/>
        <v>2629506</v>
      </c>
      <c r="C86" s="25">
        <f>SUM(C18+C37+C74+C56)</f>
        <v>2234433.4</v>
      </c>
      <c r="D86" s="52">
        <f t="shared" si="4"/>
        <v>2234.4333999999999</v>
      </c>
      <c r="E86" s="53">
        <f>SUM(C86/B86)*100%</f>
        <v>0.84975406026835454</v>
      </c>
    </row>
    <row r="87" spans="1:5" ht="13.5" thickBot="1" x14ac:dyDescent="0.25">
      <c r="A87" s="26" t="s">
        <v>6</v>
      </c>
      <c r="B87" s="10">
        <f>SUM(B85-B86)</f>
        <v>-1220043</v>
      </c>
      <c r="C87" s="10">
        <f>SUM(C85-C86)</f>
        <v>-892233.6399999999</v>
      </c>
      <c r="D87" s="54">
        <f>SUM(D85-D86)</f>
        <v>-892.23363999999992</v>
      </c>
      <c r="E87" s="55"/>
    </row>
    <row r="88" spans="1:5" ht="13.5" thickBot="1" x14ac:dyDescent="0.25">
      <c r="A88" s="11"/>
    </row>
    <row r="89" spans="1:5" ht="13.5" x14ac:dyDescent="0.25">
      <c r="A89" s="23" t="s">
        <v>19</v>
      </c>
      <c r="B89" s="44" t="s">
        <v>32</v>
      </c>
      <c r="C89" s="44" t="s">
        <v>28</v>
      </c>
      <c r="D89" s="45" t="s">
        <v>28</v>
      </c>
      <c r="E89" s="46" t="s">
        <v>28</v>
      </c>
    </row>
    <row r="90" spans="1:5" ht="14.25" thickBot="1" x14ac:dyDescent="0.3">
      <c r="A90" s="11"/>
      <c r="B90" s="47" t="s">
        <v>33</v>
      </c>
      <c r="C90" s="47" t="s">
        <v>29</v>
      </c>
      <c r="D90" s="48" t="s">
        <v>30</v>
      </c>
      <c r="E90" s="49" t="s">
        <v>31</v>
      </c>
    </row>
    <row r="91" spans="1:5" x14ac:dyDescent="0.2">
      <c r="A91" s="13" t="s">
        <v>4</v>
      </c>
      <c r="B91" s="6">
        <f>SUM(B85+B79)</f>
        <v>12586741</v>
      </c>
      <c r="C91" s="6">
        <f>SUM(C85+C79)</f>
        <v>12203631.539999999</v>
      </c>
      <c r="D91" s="50">
        <f>SUM(D85+D79)</f>
        <v>12203.631539999998</v>
      </c>
      <c r="E91" s="51">
        <f>SUM(C91/B91)*100%</f>
        <v>0.96956245782764572</v>
      </c>
    </row>
    <row r="92" spans="1:5" ht="13.5" thickBot="1" x14ac:dyDescent="0.25">
      <c r="A92" s="14" t="s">
        <v>5</v>
      </c>
      <c r="B92" s="15">
        <f>SUM(B80+B86)</f>
        <v>13434132</v>
      </c>
      <c r="C92" s="15">
        <f>SUM(C80+C86)</f>
        <v>12495355.130000001</v>
      </c>
      <c r="D92" s="69">
        <f>SUM(D80+D86)</f>
        <v>12495.35513</v>
      </c>
      <c r="E92" s="53">
        <f>SUM(C92/B92)*100%</f>
        <v>0.93012002040771979</v>
      </c>
    </row>
    <row r="93" spans="1:5" ht="13.5" thickBot="1" x14ac:dyDescent="0.25">
      <c r="A93" s="9" t="s">
        <v>6</v>
      </c>
      <c r="B93" s="10">
        <f>SUM(B91-B92)</f>
        <v>-847391</v>
      </c>
      <c r="C93" s="10">
        <f>SUM(C91-C92)</f>
        <v>-291723.59000000171</v>
      </c>
      <c r="D93" s="54">
        <f>SUM(D91-D92)</f>
        <v>-291.72359000000142</v>
      </c>
      <c r="E93" s="55"/>
    </row>
    <row r="94" spans="1:5" ht="13.5" thickBot="1" x14ac:dyDescent="0.25"/>
    <row r="95" spans="1:5" ht="13.5" x14ac:dyDescent="0.25">
      <c r="A95" s="4" t="s">
        <v>20</v>
      </c>
      <c r="B95" s="44" t="s">
        <v>34</v>
      </c>
      <c r="C95" s="44" t="s">
        <v>28</v>
      </c>
      <c r="D95" s="45" t="s">
        <v>28</v>
      </c>
      <c r="E95" s="46" t="s">
        <v>28</v>
      </c>
    </row>
    <row r="96" spans="1:5" ht="14.25" thickBot="1" x14ac:dyDescent="0.3">
      <c r="A96" s="4" t="s">
        <v>3</v>
      </c>
      <c r="B96" s="47" t="s">
        <v>0</v>
      </c>
      <c r="C96" s="47" t="s">
        <v>29</v>
      </c>
      <c r="D96" s="48" t="s">
        <v>30</v>
      </c>
      <c r="E96" s="49" t="s">
        <v>31</v>
      </c>
    </row>
    <row r="97" spans="1:5" x14ac:dyDescent="0.2">
      <c r="A97" s="13" t="s">
        <v>21</v>
      </c>
      <c r="B97" s="6">
        <v>1170525</v>
      </c>
      <c r="C97" s="6">
        <v>1188823.94</v>
      </c>
      <c r="D97" s="70">
        <f>SUM(C97/1000)</f>
        <v>1188.82394</v>
      </c>
      <c r="E97" s="53">
        <f>SUM(C97/B97)*100%</f>
        <v>1.0156331048034002</v>
      </c>
    </row>
    <row r="98" spans="1:5" ht="13.5" thickBot="1" x14ac:dyDescent="0.25">
      <c r="A98" s="14" t="s">
        <v>22</v>
      </c>
      <c r="B98" s="15">
        <v>346213</v>
      </c>
      <c r="C98" s="15">
        <v>358114.71</v>
      </c>
      <c r="D98" s="70">
        <f>SUM(C98/1000)</f>
        <v>358.11471</v>
      </c>
      <c r="E98" s="53">
        <f>SUM(C98/B98)*100%</f>
        <v>1.0343768431572471</v>
      </c>
    </row>
    <row r="99" spans="1:5" ht="13.5" thickBot="1" x14ac:dyDescent="0.25">
      <c r="A99" s="34" t="s">
        <v>6</v>
      </c>
      <c r="B99" s="10">
        <f>SUM(B97-B98)</f>
        <v>824312</v>
      </c>
      <c r="C99" s="10">
        <f>SUM(C97-C98)</f>
        <v>830709.23</v>
      </c>
      <c r="D99" s="54">
        <f>SUM(D97-D98)</f>
        <v>830.70922999999993</v>
      </c>
      <c r="E99" s="55"/>
    </row>
    <row r="100" spans="1:5" s="1" customFormat="1" ht="13.5" thickBot="1" x14ac:dyDescent="0.25">
      <c r="A100" s="2"/>
      <c r="B100" s="12"/>
      <c r="C100" s="12"/>
      <c r="D100" s="56"/>
      <c r="E100" s="57"/>
    </row>
    <row r="101" spans="1:5" s="1" customFormat="1" ht="13.5" x14ac:dyDescent="0.25">
      <c r="A101" s="24" t="s">
        <v>20</v>
      </c>
      <c r="B101" s="44" t="s">
        <v>34</v>
      </c>
      <c r="C101" s="44" t="s">
        <v>28</v>
      </c>
      <c r="D101" s="45" t="s">
        <v>28</v>
      </c>
      <c r="E101" s="46" t="s">
        <v>28</v>
      </c>
    </row>
    <row r="102" spans="1:5" s="1" customFormat="1" ht="14.25" thickBot="1" x14ac:dyDescent="0.3">
      <c r="A102" s="24" t="s">
        <v>14</v>
      </c>
      <c r="B102" s="47" t="s">
        <v>0</v>
      </c>
      <c r="C102" s="47" t="s">
        <v>29</v>
      </c>
      <c r="D102" s="48" t="s">
        <v>30</v>
      </c>
      <c r="E102" s="49" t="s">
        <v>31</v>
      </c>
    </row>
    <row r="103" spans="1:5" s="1" customFormat="1" x14ac:dyDescent="0.2">
      <c r="A103" s="13" t="s">
        <v>21</v>
      </c>
      <c r="B103" s="6">
        <v>23079</v>
      </c>
      <c r="C103" s="6">
        <v>23079</v>
      </c>
      <c r="D103" s="70">
        <f>SUM(C103/1000)</f>
        <v>23.079000000000001</v>
      </c>
      <c r="E103" s="53">
        <f>SUM(C103/B103)*100%</f>
        <v>1</v>
      </c>
    </row>
    <row r="104" spans="1:5" s="1" customFormat="1" ht="13.5" thickBot="1" x14ac:dyDescent="0.25">
      <c r="A104" s="14" t="s">
        <v>22</v>
      </c>
      <c r="B104" s="15">
        <v>0</v>
      </c>
      <c r="C104" s="15">
        <v>0</v>
      </c>
      <c r="D104" s="70">
        <f>SUM(C104/1000)</f>
        <v>0</v>
      </c>
      <c r="E104" s="53">
        <v>0</v>
      </c>
    </row>
    <row r="105" spans="1:5" s="1" customFormat="1" ht="13.5" thickBot="1" x14ac:dyDescent="0.25">
      <c r="A105" s="34" t="s">
        <v>6</v>
      </c>
      <c r="B105" s="10">
        <f>SUM(B103-B104)</f>
        <v>23079</v>
      </c>
      <c r="C105" s="10">
        <f>SUM(C103-C104)</f>
        <v>23079</v>
      </c>
      <c r="D105" s="54">
        <f>SUM(D103-D104)</f>
        <v>23.079000000000001</v>
      </c>
      <c r="E105" s="55"/>
    </row>
    <row r="106" spans="1:5" s="1" customFormat="1" ht="13.5" thickBot="1" x14ac:dyDescent="0.25">
      <c r="A106" s="2"/>
      <c r="B106" s="12"/>
      <c r="C106" s="12"/>
      <c r="D106" s="56"/>
      <c r="E106" s="57"/>
    </row>
    <row r="107" spans="1:5" s="1" customFormat="1" ht="13.5" x14ac:dyDescent="0.25">
      <c r="A107" s="22" t="s">
        <v>36</v>
      </c>
      <c r="B107" s="44" t="s">
        <v>34</v>
      </c>
      <c r="C107" s="44" t="s">
        <v>28</v>
      </c>
      <c r="D107" s="45" t="s">
        <v>28</v>
      </c>
      <c r="E107" s="46" t="s">
        <v>28</v>
      </c>
    </row>
    <row r="108" spans="1:5" s="1" customFormat="1" ht="14.25" thickBot="1" x14ac:dyDescent="0.3">
      <c r="A108" s="23"/>
      <c r="B108" s="47" t="s">
        <v>0</v>
      </c>
      <c r="C108" s="47" t="s">
        <v>29</v>
      </c>
      <c r="D108" s="48" t="s">
        <v>30</v>
      </c>
      <c r="E108" s="49" t="s">
        <v>31</v>
      </c>
    </row>
    <row r="109" spans="1:5" s="1" customFormat="1" x14ac:dyDescent="0.2">
      <c r="A109" s="13" t="s">
        <v>21</v>
      </c>
      <c r="B109" s="6">
        <f t="shared" ref="B109:D109" si="5">SUM(B97+B103)</f>
        <v>1193604</v>
      </c>
      <c r="C109" s="6">
        <f t="shared" si="5"/>
        <v>1211902.94</v>
      </c>
      <c r="D109" s="50">
        <f t="shared" si="5"/>
        <v>1211.9029399999999</v>
      </c>
      <c r="E109" s="53">
        <f>SUM(C109/B109)*100%</f>
        <v>1.0153308299905162</v>
      </c>
    </row>
    <row r="110" spans="1:5" s="1" customFormat="1" ht="13.5" thickBot="1" x14ac:dyDescent="0.25">
      <c r="A110" s="14" t="s">
        <v>22</v>
      </c>
      <c r="B110" s="15">
        <f>SUM(B98+B104)</f>
        <v>346213</v>
      </c>
      <c r="C110" s="15">
        <f t="shared" ref="C110:D110" si="6">SUM(C98+C104)</f>
        <v>358114.71</v>
      </c>
      <c r="D110" s="69">
        <f t="shared" si="6"/>
        <v>358.11471</v>
      </c>
      <c r="E110" s="53">
        <f>SUM(C110/B110)*100%</f>
        <v>1.0343768431572471</v>
      </c>
    </row>
    <row r="111" spans="1:5" s="1" customFormat="1" ht="13.5" thickBot="1" x14ac:dyDescent="0.25">
      <c r="A111" s="34" t="s">
        <v>6</v>
      </c>
      <c r="B111" s="10">
        <f>SUM(B109-B110)</f>
        <v>847391</v>
      </c>
      <c r="C111" s="10">
        <f>SUM(C109-C110)</f>
        <v>853788.23</v>
      </c>
      <c r="D111" s="54">
        <f>SUM(D109-D110)</f>
        <v>853.78822999999988</v>
      </c>
      <c r="E111" s="55"/>
    </row>
    <row r="112" spans="1:5" s="1" customFormat="1" ht="13.5" thickBot="1" x14ac:dyDescent="0.25">
      <c r="A112" s="2"/>
      <c r="B112" s="12"/>
      <c r="C112" s="12"/>
      <c r="D112" s="56"/>
      <c r="E112" s="57"/>
    </row>
    <row r="113" spans="1:5" s="1" customFormat="1" ht="13.5" x14ac:dyDescent="0.25">
      <c r="A113" s="35" t="s">
        <v>2</v>
      </c>
      <c r="B113" s="44" t="s">
        <v>32</v>
      </c>
      <c r="C113" s="44" t="s">
        <v>28</v>
      </c>
      <c r="D113" s="45" t="s">
        <v>28</v>
      </c>
      <c r="E113" s="46" t="s">
        <v>28</v>
      </c>
    </row>
    <row r="114" spans="1:5" s="1" customFormat="1" ht="14.25" thickBot="1" x14ac:dyDescent="0.3">
      <c r="A114" s="35" t="s">
        <v>23</v>
      </c>
      <c r="B114" s="47" t="s">
        <v>33</v>
      </c>
      <c r="C114" s="47" t="s">
        <v>29</v>
      </c>
      <c r="D114" s="48" t="s">
        <v>30</v>
      </c>
      <c r="E114" s="49" t="s">
        <v>31</v>
      </c>
    </row>
    <row r="115" spans="1:5" s="1" customFormat="1" x14ac:dyDescent="0.2">
      <c r="A115" s="13" t="s">
        <v>4</v>
      </c>
      <c r="B115" s="6">
        <f t="shared" ref="B115:D116" si="7">SUM(B5+B97)</f>
        <v>8189662</v>
      </c>
      <c r="C115" s="6">
        <f>SUM(C5+C97)</f>
        <v>7992961</v>
      </c>
      <c r="D115" s="50">
        <f t="shared" si="7"/>
        <v>7992.9610000000002</v>
      </c>
      <c r="E115" s="51">
        <f>SUM(C115/B115)*100%</f>
        <v>0.97598179265517915</v>
      </c>
    </row>
    <row r="116" spans="1:5" s="1" customFormat="1" ht="13.5" thickBot="1" x14ac:dyDescent="0.25">
      <c r="A116" s="14" t="s">
        <v>5</v>
      </c>
      <c r="B116" s="25">
        <f t="shared" si="7"/>
        <v>8119906</v>
      </c>
      <c r="C116" s="25">
        <f>SUM(C6+C98)</f>
        <v>7459537.9099999992</v>
      </c>
      <c r="D116" s="52">
        <f t="shared" si="7"/>
        <v>7459.5379099999991</v>
      </c>
      <c r="E116" s="53">
        <f>SUM(C116/B116)*100%</f>
        <v>0.91867293907096947</v>
      </c>
    </row>
    <row r="117" spans="1:5" s="1" customFormat="1" ht="13.5" thickBot="1" x14ac:dyDescent="0.25">
      <c r="A117" s="34" t="s">
        <v>6</v>
      </c>
      <c r="B117" s="10">
        <f>SUM(B115-B116)</f>
        <v>69756</v>
      </c>
      <c r="C117" s="10">
        <f>SUM(C115-C116)</f>
        <v>533423.09000000078</v>
      </c>
      <c r="D117" s="54">
        <f>SUM(D115-D116)</f>
        <v>533.42309000000114</v>
      </c>
      <c r="E117" s="55"/>
    </row>
    <row r="118" spans="1:5" s="1" customFormat="1" ht="13.5" thickBot="1" x14ac:dyDescent="0.25">
      <c r="A118" s="20"/>
      <c r="B118" s="21"/>
      <c r="C118" s="21"/>
      <c r="D118" s="60"/>
      <c r="E118" s="61"/>
    </row>
    <row r="119" spans="1:5" s="1" customFormat="1" ht="13.5" x14ac:dyDescent="0.25">
      <c r="A119" s="36" t="s">
        <v>24</v>
      </c>
      <c r="B119" s="44" t="s">
        <v>32</v>
      </c>
      <c r="C119" s="44" t="s">
        <v>28</v>
      </c>
      <c r="D119" s="45" t="s">
        <v>28</v>
      </c>
      <c r="E119" s="46" t="s">
        <v>28</v>
      </c>
    </row>
    <row r="120" spans="1:5" s="1" customFormat="1" ht="14.25" thickBot="1" x14ac:dyDescent="0.3">
      <c r="A120" s="24" t="s">
        <v>14</v>
      </c>
      <c r="B120" s="47" t="s">
        <v>33</v>
      </c>
      <c r="C120" s="47" t="s">
        <v>29</v>
      </c>
      <c r="D120" s="48" t="s">
        <v>30</v>
      </c>
      <c r="E120" s="49" t="s">
        <v>33</v>
      </c>
    </row>
    <row r="121" spans="1:5" s="1" customFormat="1" x14ac:dyDescent="0.2">
      <c r="A121" s="18" t="s">
        <v>4</v>
      </c>
      <c r="B121" s="6">
        <f>SUM(B103+B24)</f>
        <v>3848494</v>
      </c>
      <c r="C121" s="6">
        <f>SUM(C103+C24)</f>
        <v>3814398.8</v>
      </c>
      <c r="D121" s="6">
        <f t="shared" ref="C121:D122" si="8">SUM(D103+D24)</f>
        <v>3814.3987999999999</v>
      </c>
      <c r="E121" s="51">
        <f>SUM(C121/B121)*100%</f>
        <v>0.9911406383899779</v>
      </c>
    </row>
    <row r="122" spans="1:5" s="1" customFormat="1" ht="13.5" thickBot="1" x14ac:dyDescent="0.25">
      <c r="A122" s="19" t="s">
        <v>5</v>
      </c>
      <c r="B122" s="30">
        <f>SUM(B104+B25)</f>
        <v>3911226</v>
      </c>
      <c r="C122" s="30">
        <f t="shared" si="8"/>
        <v>3786597.75</v>
      </c>
      <c r="D122" s="30">
        <f t="shared" si="8"/>
        <v>3786.5977499999999</v>
      </c>
      <c r="E122" s="66">
        <f>SUM(C122/B122)*100%</f>
        <v>0.96813575845527722</v>
      </c>
    </row>
    <row r="123" spans="1:5" s="1" customFormat="1" ht="13.5" thickBot="1" x14ac:dyDescent="0.25">
      <c r="A123" s="37" t="s">
        <v>6</v>
      </c>
      <c r="B123" s="10">
        <f>SUM(B121-B122)</f>
        <v>-62732</v>
      </c>
      <c r="C123" s="10">
        <f>SUM(C121-C122)</f>
        <v>27801.049999999814</v>
      </c>
      <c r="D123" s="54">
        <f>SUM(D121-D122)</f>
        <v>27.801050000000032</v>
      </c>
      <c r="E123" s="55"/>
    </row>
    <row r="124" spans="1:5" s="1" customFormat="1" ht="13.5" thickBot="1" x14ac:dyDescent="0.25">
      <c r="A124" s="20"/>
      <c r="B124" s="21"/>
      <c r="C124" s="21"/>
      <c r="D124" s="60"/>
      <c r="E124" s="61"/>
    </row>
    <row r="125" spans="1:5" s="1" customFormat="1" ht="13.5" x14ac:dyDescent="0.25">
      <c r="A125" s="38" t="s">
        <v>25</v>
      </c>
      <c r="B125" s="44" t="s">
        <v>32</v>
      </c>
      <c r="C125" s="44" t="s">
        <v>28</v>
      </c>
      <c r="D125" s="45" t="s">
        <v>28</v>
      </c>
      <c r="E125" s="46" t="s">
        <v>28</v>
      </c>
    </row>
    <row r="126" spans="1:5" s="1" customFormat="1" ht="14.25" thickBot="1" x14ac:dyDescent="0.3">
      <c r="A126" s="28" t="s">
        <v>15</v>
      </c>
      <c r="B126" s="47" t="s">
        <v>33</v>
      </c>
      <c r="C126" s="47" t="s">
        <v>29</v>
      </c>
      <c r="D126" s="48" t="s">
        <v>30</v>
      </c>
      <c r="E126" s="49" t="s">
        <v>33</v>
      </c>
    </row>
    <row r="127" spans="1:5" s="1" customFormat="1" x14ac:dyDescent="0.2">
      <c r="A127" s="13" t="s">
        <v>4</v>
      </c>
      <c r="B127" s="6">
        <f t="shared" ref="B127:D128" si="9">SUM(B43)</f>
        <v>653111</v>
      </c>
      <c r="C127" s="6">
        <f t="shared" si="9"/>
        <v>653111</v>
      </c>
      <c r="D127" s="50">
        <f t="shared" si="9"/>
        <v>653.11099999999999</v>
      </c>
      <c r="E127" s="51">
        <f>SUM(C127/B127)*100%</f>
        <v>1</v>
      </c>
    </row>
    <row r="128" spans="1:5" s="1" customFormat="1" ht="13.5" thickBot="1" x14ac:dyDescent="0.25">
      <c r="A128" s="14" t="s">
        <v>5</v>
      </c>
      <c r="B128" s="30">
        <f t="shared" si="9"/>
        <v>653111</v>
      </c>
      <c r="C128" s="30">
        <f t="shared" si="9"/>
        <v>653111</v>
      </c>
      <c r="D128" s="70">
        <f t="shared" si="9"/>
        <v>653.11099999999999</v>
      </c>
      <c r="E128" s="53">
        <f>SUM(C128/B128)*100%</f>
        <v>1</v>
      </c>
    </row>
    <row r="129" spans="1:5" s="1" customFormat="1" ht="13.5" thickBot="1" x14ac:dyDescent="0.25">
      <c r="A129" s="34" t="s">
        <v>6</v>
      </c>
      <c r="B129" s="10">
        <f>SUM(B127-B128)</f>
        <v>0</v>
      </c>
      <c r="C129" s="10">
        <f>SUM(C127-C128)</f>
        <v>0</v>
      </c>
      <c r="D129" s="54">
        <f>SUM(D127-D128)</f>
        <v>0</v>
      </c>
      <c r="E129" s="55"/>
    </row>
    <row r="130" spans="1:5" s="1" customFormat="1" ht="13.5" thickBot="1" x14ac:dyDescent="0.25">
      <c r="A130" s="20"/>
      <c r="B130" s="21" t="s">
        <v>1</v>
      </c>
      <c r="C130" s="21"/>
      <c r="D130" s="60"/>
      <c r="E130" s="61"/>
    </row>
    <row r="131" spans="1:5" s="1" customFormat="1" ht="13.5" x14ac:dyDescent="0.25">
      <c r="A131" s="39" t="s">
        <v>24</v>
      </c>
      <c r="B131" s="44" t="s">
        <v>32</v>
      </c>
      <c r="C131" s="44" t="s">
        <v>28</v>
      </c>
      <c r="D131" s="45" t="s">
        <v>28</v>
      </c>
      <c r="E131" s="46" t="s">
        <v>28</v>
      </c>
    </row>
    <row r="132" spans="1:5" s="1" customFormat="1" ht="14.25" thickBot="1" x14ac:dyDescent="0.3">
      <c r="A132" s="32" t="s">
        <v>18</v>
      </c>
      <c r="B132" s="47" t="s">
        <v>33</v>
      </c>
      <c r="C132" s="47" t="s">
        <v>29</v>
      </c>
      <c r="D132" s="48" t="s">
        <v>30</v>
      </c>
      <c r="E132" s="49" t="s">
        <v>33</v>
      </c>
    </row>
    <row r="133" spans="1:5" s="1" customFormat="1" x14ac:dyDescent="0.2">
      <c r="A133" s="13" t="s">
        <v>4</v>
      </c>
      <c r="B133" s="6">
        <f t="shared" ref="B133:D134" si="10">SUM(B61)</f>
        <v>1089078</v>
      </c>
      <c r="C133" s="6">
        <f t="shared" si="10"/>
        <v>955063.68</v>
      </c>
      <c r="D133" s="50">
        <f t="shared" si="10"/>
        <v>955.06368000000009</v>
      </c>
      <c r="E133" s="51">
        <f>SUM(C133/B133)*100%</f>
        <v>0.87694699553200051</v>
      </c>
    </row>
    <row r="134" spans="1:5" s="1" customFormat="1" ht="13.5" thickBot="1" x14ac:dyDescent="0.25">
      <c r="A134" s="14" t="s">
        <v>5</v>
      </c>
      <c r="B134" s="25">
        <f t="shared" si="10"/>
        <v>1096102</v>
      </c>
      <c r="C134" s="25">
        <f t="shared" si="10"/>
        <v>954223.18</v>
      </c>
      <c r="D134" s="52">
        <f t="shared" si="10"/>
        <v>954.22318000000007</v>
      </c>
      <c r="E134" s="53">
        <f>SUM(C134/B134)*100%</f>
        <v>0.87056056826828165</v>
      </c>
    </row>
    <row r="135" spans="1:5" s="1" customFormat="1" ht="13.5" thickBot="1" x14ac:dyDescent="0.25">
      <c r="A135" s="34" t="s">
        <v>6</v>
      </c>
      <c r="B135" s="10">
        <f>SUM(B133-B134)</f>
        <v>-7024</v>
      </c>
      <c r="C135" s="10">
        <f>SUM(C133-C134)</f>
        <v>840.5</v>
      </c>
      <c r="D135" s="54">
        <f>SUM(D133-D134)</f>
        <v>0.84050000000002001</v>
      </c>
      <c r="E135" s="55"/>
    </row>
    <row r="136" spans="1:5" s="1" customFormat="1" x14ac:dyDescent="0.2">
      <c r="A136" s="20"/>
      <c r="B136" s="21"/>
      <c r="C136" s="21"/>
      <c r="D136" s="60"/>
      <c r="E136" s="61"/>
    </row>
    <row r="137" spans="1:5" s="1" customFormat="1" ht="13.5" thickBot="1" x14ac:dyDescent="0.25">
      <c r="A137" s="20"/>
      <c r="B137" s="21"/>
      <c r="C137" s="21"/>
      <c r="D137" s="60"/>
      <c r="E137" s="61"/>
    </row>
    <row r="138" spans="1:5" s="1" customFormat="1" ht="13.5" x14ac:dyDescent="0.25">
      <c r="A138" s="40" t="s">
        <v>25</v>
      </c>
      <c r="B138" s="44" t="s">
        <v>32</v>
      </c>
      <c r="C138" s="44" t="s">
        <v>28</v>
      </c>
      <c r="D138" s="45" t="s">
        <v>28</v>
      </c>
      <c r="E138" s="46" t="s">
        <v>28</v>
      </c>
    </row>
    <row r="139" spans="1:5" s="1" customFormat="1" ht="14.25" thickBot="1" x14ac:dyDescent="0.3">
      <c r="A139" s="2"/>
      <c r="B139" s="47" t="s">
        <v>33</v>
      </c>
      <c r="C139" s="47" t="s">
        <v>29</v>
      </c>
      <c r="D139" s="48" t="s">
        <v>30</v>
      </c>
      <c r="E139" s="49" t="s">
        <v>31</v>
      </c>
    </row>
    <row r="140" spans="1:5" s="1" customFormat="1" x14ac:dyDescent="0.2">
      <c r="A140" s="13" t="s">
        <v>4</v>
      </c>
      <c r="B140" s="6">
        <f t="shared" ref="B140:D141" si="11">SUM(B115+B121+B127+B133)</f>
        <v>13780345</v>
      </c>
      <c r="C140" s="6">
        <f t="shared" si="11"/>
        <v>13415534.48</v>
      </c>
      <c r="D140" s="50">
        <f t="shared" si="11"/>
        <v>13415.53448</v>
      </c>
      <c r="E140" s="51">
        <f>SUM(C140/B140)*100%</f>
        <v>0.97352674987454957</v>
      </c>
    </row>
    <row r="141" spans="1:5" s="1" customFormat="1" ht="13.5" thickBot="1" x14ac:dyDescent="0.25">
      <c r="A141" s="14" t="s">
        <v>5</v>
      </c>
      <c r="B141" s="25">
        <f t="shared" si="11"/>
        <v>13780345</v>
      </c>
      <c r="C141" s="25">
        <f t="shared" si="11"/>
        <v>12853469.84</v>
      </c>
      <c r="D141" s="52">
        <f t="shared" si="11"/>
        <v>12853.469840000002</v>
      </c>
      <c r="E141" s="66">
        <f>SUM(C141/B141)*100%</f>
        <v>0.93273933562621258</v>
      </c>
    </row>
    <row r="142" spans="1:5" s="1" customFormat="1" ht="13.5" thickBot="1" x14ac:dyDescent="0.25">
      <c r="A142" s="34" t="s">
        <v>26</v>
      </c>
      <c r="B142" s="10">
        <f>SUM(B140-B141)</f>
        <v>0</v>
      </c>
      <c r="C142" s="10">
        <f>SUM(C140-C141)</f>
        <v>562064.6400000006</v>
      </c>
      <c r="D142" s="54">
        <f>SUM(D140-D141)</f>
        <v>562.06463999999869</v>
      </c>
      <c r="E142" s="55"/>
    </row>
    <row r="144" spans="1:5" s="1" customFormat="1" x14ac:dyDescent="0.2">
      <c r="A144" s="41"/>
      <c r="B144" s="11"/>
      <c r="C144" s="11"/>
      <c r="D144" s="56"/>
      <c r="E144" s="57"/>
    </row>
    <row r="145" spans="1:5" s="1" customFormat="1" x14ac:dyDescent="0.2">
      <c r="A145" s="41"/>
      <c r="B145" s="11"/>
      <c r="C145" s="12"/>
      <c r="D145" s="56"/>
      <c r="E145" s="57"/>
    </row>
  </sheetData>
  <mergeCells count="1">
    <mergeCell ref="A1:E1"/>
  </mergeCells>
  <pageMargins left="9.8425196850393706E-2" right="9.8425196850393706E-2" top="0.11811023622047245" bottom="0.11811023622047245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31.12.2023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M. T</cp:lastModifiedBy>
  <cp:lastPrinted>2024-02-01T17:44:49Z</cp:lastPrinted>
  <dcterms:created xsi:type="dcterms:W3CDTF">2003-07-15T10:18:48Z</dcterms:created>
  <dcterms:modified xsi:type="dcterms:W3CDTF">2024-02-27T12:23:31Z</dcterms:modified>
</cp:coreProperties>
</file>